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Gomma Ind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<sst xmlns="http://schemas.openxmlformats.org/spreadsheetml/2006/main" count="37" uniqueCount="37">
  <si>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TABELLA PAGA PER GLI ADDETTI ALL'INDUSTRIA DELLA GOMMA  E DELLE</t>
  </si>
  <si>
    <t>MATERIE PLASTICHE</t>
  </si>
  <si>
    <t>LIVELLI</t>
  </si>
  <si>
    <t xml:space="preserve">         PAGA</t>
  </si>
  <si>
    <t xml:space="preserve">    CONTIN-</t>
  </si>
  <si>
    <t>IND. SOST.</t>
  </si>
  <si>
    <t xml:space="preserve">AD </t>
  </si>
  <si>
    <t xml:space="preserve">     E.D.R.</t>
  </si>
  <si>
    <t xml:space="preserve">   TOTALE</t>
  </si>
  <si>
    <t xml:space="preserve">         BASE</t>
  </si>
  <si>
    <t xml:space="preserve">     GENZA</t>
  </si>
  <si>
    <t>PREMIO</t>
  </si>
  <si>
    <t>PERSONAM</t>
  </si>
  <si>
    <t xml:space="preserve">   MENSILE</t>
  </si>
  <si>
    <t>RISULTATO</t>
  </si>
  <si>
    <t>***</t>
  </si>
  <si>
    <t>Livello I</t>
  </si>
  <si>
    <t>Livello H</t>
  </si>
  <si>
    <t>Livello G*</t>
  </si>
  <si>
    <t>Livello F*</t>
  </si>
  <si>
    <t>Livello E</t>
  </si>
  <si>
    <t>Livello D</t>
  </si>
  <si>
    <t>Livello C</t>
  </si>
  <si>
    <t>Livello B</t>
  </si>
  <si>
    <t>Livello A</t>
  </si>
  <si>
    <t>QUADRI</t>
  </si>
  <si>
    <r>
      <t>N.B.</t>
    </r>
    <r>
      <rPr>
        <sz val="12"/>
        <rFont val="Times New Roman"/>
        <family val="0"/>
      </rPr>
      <t xml:space="preserve">= A decorrere dal 1° giugno 1993, i lavoratori di livello G ed F, se inquadrati prima della </t>
    </r>
  </si>
  <si>
    <t>suddetta data rispettivamente nei livelli 3 e 4, avranno diritto  ad un importo retributivo  indivi-</t>
  </si>
  <si>
    <t>duale mensile pari a:</t>
  </si>
  <si>
    <t>*** Spetta ai soli dipendenti in forza alla data del 30 Aprile 2000.</t>
  </si>
  <si>
    <t>cgil</t>
  </si>
  <si>
    <t>cisl</t>
  </si>
  <si>
    <t>siena</t>
  </si>
  <si>
    <t>uil</t>
  </si>
  <si>
    <t>* €.19,63 per i lavoratori di livello G</t>
  </si>
  <si>
    <t>* €.20,63 per i lavoratori di livello F</t>
  </si>
  <si>
    <t xml:space="preserve"> IN VIGORE DAL 1° LUGLIO 2007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</si>
</sst>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9" fontId="4" fillId="0" borderId="3" xfId="0" applyNumberFormat="1" applyFont="1" applyBorder="1" applyAlignment="1">
      <alignment horizontal="centerContinuous"/>
    </xf>
    <xf numFmtId="9" fontId="4" fillId="0" borderId="2" xfId="0" applyNumberFormat="1" applyFont="1" applyBorder="1" applyAlignment="1">
      <alignment horizontal="centerContinuous"/>
    </xf>
    <xf numFmtId="0" fontId="4" fillId="0" borderId="6" xfId="0" applyFont="1" applyBorder="1" applyAlignment="1">
      <alignment/>
    </xf>
    <xf numFmtId="9" fontId="4" fillId="0" borderId="4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4" fontId="4" fillId="0" borderId="4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0" fontId="5" fillId="0" borderId="0" xfId="0" applyFont="1" applyAlignment="1">
      <alignment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showGridLines="0" tabSelected="1" workbookViewId="0" topLeftCell="A34">
      <selection activeCell="G59" sqref="G59"/>
    </sheetView>
  </sheetViews>
  <sheetFormatPr defaultColWidth="9.140625" defaultRowHeight="12.75"/>
  <cols>
    <col min="1" max="1" width="10.00390625" style="1" customWidth="1"/>
    <col min="2" max="3" width="12.7109375" style="1" customWidth="1"/>
    <col min="4" max="4" width="12.57421875" style="1" customWidth="1"/>
    <col min="5" max="5" width="13.00390625" style="1" customWidth="1"/>
    <col min="6" max="6" width="10.28125" style="1" customWidth="1"/>
    <col min="7" max="7" width="12.7109375" style="1" customWidth="1"/>
    <col min="8" max="16384" width="9.140625" style="1" customWidth="1"/>
  </cols>
  <sheetData>
    <row r="2" ht="15.75">
      <c r="A2" s="1" t="s">
        <v>0</v>
      </c>
    </row>
    <row r="3" spans="1:8" ht="15.75">
      <c r="A3" s="1" t="s">
        <v>1</v>
      </c>
      <c r="C3" s="2" t="s">
        <v>36</v>
      </c>
      <c r="D3"/>
      <c r="E3" s="3"/>
      <c r="F3" s="3"/>
      <c r="G3" s="3"/>
      <c r="H3" s="3"/>
    </row>
    <row r="4" ht="16.5" thickBot="1"/>
    <row r="5" spans="1:7" ht="16.5" thickTop="1">
      <c r="A5" s="4" t="s">
        <v>2</v>
      </c>
      <c r="B5" s="4" t="s">
        <v>3</v>
      </c>
      <c r="C5" s="4" t="s">
        <v>4</v>
      </c>
      <c r="D5" s="4" t="s">
        <v>5</v>
      </c>
      <c r="E5" s="17" t="s">
        <v>6</v>
      </c>
      <c r="F5" s="4" t="s">
        <v>7</v>
      </c>
      <c r="G5" s="5" t="s">
        <v>8</v>
      </c>
    </row>
    <row r="6" spans="1:7" ht="15.75">
      <c r="A6" s="6"/>
      <c r="B6" s="6" t="s">
        <v>9</v>
      </c>
      <c r="C6" s="6" t="s">
        <v>10</v>
      </c>
      <c r="D6" s="14" t="s">
        <v>11</v>
      </c>
      <c r="E6" s="6" t="s">
        <v>12</v>
      </c>
      <c r="F6" s="6"/>
      <c r="G6" s="7" t="s">
        <v>13</v>
      </c>
    </row>
    <row r="7" spans="1:7" ht="16.5" thickBot="1">
      <c r="A7" s="8"/>
      <c r="B7" s="8"/>
      <c r="C7" s="8"/>
      <c r="D7" s="13" t="s">
        <v>14</v>
      </c>
      <c r="E7" s="13" t="s">
        <v>15</v>
      </c>
      <c r="F7" s="8"/>
      <c r="G7" s="9"/>
    </row>
    <row r="8" spans="1:7" ht="16.5" thickTop="1">
      <c r="A8" s="10"/>
      <c r="B8" s="15"/>
      <c r="C8" s="10"/>
      <c r="D8" s="15"/>
      <c r="E8" s="16"/>
      <c r="F8" s="10"/>
      <c r="G8" s="11"/>
    </row>
    <row r="9" spans="1:7" ht="15.75">
      <c r="A9" s="10"/>
      <c r="B9" s="10"/>
      <c r="C9" s="10"/>
      <c r="D9" s="10"/>
      <c r="E9" s="10"/>
      <c r="F9" s="10"/>
      <c r="G9" s="11"/>
    </row>
    <row r="10" spans="1:7" ht="15.75" customHeight="1">
      <c r="A10" s="10" t="s">
        <v>16</v>
      </c>
      <c r="B10" s="18">
        <v>586.04</v>
      </c>
      <c r="C10" s="18">
        <f>990650/A45</f>
        <v>511.6280270829998</v>
      </c>
      <c r="D10" s="18">
        <v>30</v>
      </c>
      <c r="E10" s="18">
        <f>(31000-8000)/A45</f>
        <v>11.87850867905819</v>
      </c>
      <c r="F10" s="18">
        <f aca="true" t="shared" si="0" ref="F10:F19">20000/$A$45</f>
        <v>10.32913798178973</v>
      </c>
      <c r="G10" s="19">
        <f aca="true" t="shared" si="1" ref="G10:G19">SUM(B10:F10)</f>
        <v>1149.8756737438475</v>
      </c>
    </row>
    <row r="11" spans="1:7" ht="15.75" customHeight="1">
      <c r="A11" s="10" t="s">
        <v>17</v>
      </c>
      <c r="B11" s="18">
        <v>679.76</v>
      </c>
      <c r="C11" s="18">
        <f>994782/A45</f>
        <v>513.7620269900375</v>
      </c>
      <c r="D11" s="18">
        <v>33</v>
      </c>
      <c r="E11" s="18">
        <f>(35440-8000)/A45</f>
        <v>14.17157731101551</v>
      </c>
      <c r="F11" s="18">
        <f t="shared" si="0"/>
        <v>10.32913798178973</v>
      </c>
      <c r="G11" s="19">
        <f t="shared" si="1"/>
        <v>1251.0227422828425</v>
      </c>
    </row>
    <row r="12" spans="1:7" ht="15.75" customHeight="1">
      <c r="A12" s="10" t="s">
        <v>18</v>
      </c>
      <c r="B12" s="18">
        <v>724.04</v>
      </c>
      <c r="C12" s="18">
        <v>513.87</v>
      </c>
      <c r="D12" s="18">
        <v>35</v>
      </c>
      <c r="E12" s="18">
        <f>(37540-8000)/A45</f>
        <v>15.25613679910343</v>
      </c>
      <c r="F12" s="18">
        <f t="shared" si="0"/>
        <v>10.32913798178973</v>
      </c>
      <c r="G12" s="19">
        <f t="shared" si="1"/>
        <v>1298.495274780893</v>
      </c>
    </row>
    <row r="13" spans="1:7" ht="15.75" customHeight="1">
      <c r="A13" s="10" t="s">
        <v>19</v>
      </c>
      <c r="B13" s="18">
        <v>795.24</v>
      </c>
      <c r="C13" s="18">
        <v>515.61</v>
      </c>
      <c r="D13" s="18">
        <v>37</v>
      </c>
      <c r="E13" s="18">
        <f>(40940-8000)/A45</f>
        <v>17.012090256007685</v>
      </c>
      <c r="F13" s="18">
        <f t="shared" si="0"/>
        <v>10.32913798178973</v>
      </c>
      <c r="G13" s="19">
        <f t="shared" si="1"/>
        <v>1375.1912282377973</v>
      </c>
    </row>
    <row r="14" spans="1:7" ht="15.75" customHeight="1">
      <c r="A14" s="10" t="s">
        <v>20</v>
      </c>
      <c r="B14" s="18">
        <v>834.42</v>
      </c>
      <c r="C14" s="18">
        <f>1001837/A45</f>
        <v>517.4056304131138</v>
      </c>
      <c r="D14" s="18">
        <v>39</v>
      </c>
      <c r="E14" s="18">
        <f>(43500-8000)/A45</f>
        <v>18.33421991767677</v>
      </c>
      <c r="F14" s="18">
        <f t="shared" si="0"/>
        <v>10.32913798178973</v>
      </c>
      <c r="G14" s="19">
        <f t="shared" si="1"/>
        <v>1419.4889883125802</v>
      </c>
    </row>
    <row r="15" spans="1:7" ht="15.75" customHeight="1">
      <c r="A15" s="10" t="s">
        <v>21</v>
      </c>
      <c r="B15" s="18">
        <v>894.98</v>
      </c>
      <c r="C15" s="18">
        <f>1009575/A45</f>
        <v>521.4019738982684</v>
      </c>
      <c r="D15" s="18">
        <v>42</v>
      </c>
      <c r="E15" s="18">
        <f>(47616-8000)/A45</f>
        <v>20.459956514329097</v>
      </c>
      <c r="F15" s="18">
        <f t="shared" si="0"/>
        <v>10.32913798178973</v>
      </c>
      <c r="G15" s="19">
        <f t="shared" si="1"/>
        <v>1489.1710683943872</v>
      </c>
    </row>
    <row r="16" spans="1:7" ht="15.75" customHeight="1">
      <c r="A16" s="10" t="s">
        <v>22</v>
      </c>
      <c r="B16" s="18">
        <v>909.3</v>
      </c>
      <c r="C16" s="18">
        <f>1009575/A45</f>
        <v>521.4019738982684</v>
      </c>
      <c r="D16" s="18">
        <v>43</v>
      </c>
      <c r="E16" s="18">
        <f>(48200-8000)/A45</f>
        <v>20.761567343397356</v>
      </c>
      <c r="F16" s="18">
        <f t="shared" si="0"/>
        <v>10.32913798178973</v>
      </c>
      <c r="G16" s="19">
        <f t="shared" si="1"/>
        <v>1504.7926792234553</v>
      </c>
    </row>
    <row r="17" spans="1:7" ht="15.75" customHeight="1">
      <c r="A17" s="10" t="s">
        <v>23</v>
      </c>
      <c r="B17" s="18">
        <v>923.63</v>
      </c>
      <c r="C17" s="18">
        <f>1009575/A45</f>
        <v>521.4019738982684</v>
      </c>
      <c r="D17" s="18">
        <v>44</v>
      </c>
      <c r="E17" s="18">
        <f>(48760-8000)/A45</f>
        <v>21.05078320688747</v>
      </c>
      <c r="F17" s="18">
        <f t="shared" si="0"/>
        <v>10.32913798178973</v>
      </c>
      <c r="G17" s="19">
        <f t="shared" si="1"/>
        <v>1520.4118950869456</v>
      </c>
    </row>
    <row r="18" spans="1:7" ht="15.75" customHeight="1">
      <c r="A18" s="10" t="s">
        <v>24</v>
      </c>
      <c r="B18" s="18">
        <v>1017.94</v>
      </c>
      <c r="C18" s="18">
        <f>1020777/A45</f>
        <v>527.1873240818687</v>
      </c>
      <c r="D18" s="18">
        <v>47</v>
      </c>
      <c r="E18" s="18">
        <f>(55200-8000)/A45</f>
        <v>24.376765637023762</v>
      </c>
      <c r="F18" s="18">
        <f t="shared" si="0"/>
        <v>10.32913798178973</v>
      </c>
      <c r="G18" s="19">
        <f t="shared" si="1"/>
        <v>1626.833227700682</v>
      </c>
    </row>
    <row r="19" spans="1:7" ht="15.75" customHeight="1">
      <c r="A19" s="10" t="s">
        <v>25</v>
      </c>
      <c r="B19" s="18">
        <v>1113.67</v>
      </c>
      <c r="C19" s="18">
        <f>1029724/A45</f>
        <v>531.8080639580224</v>
      </c>
      <c r="D19" s="18">
        <v>51</v>
      </c>
      <c r="E19" s="18">
        <f>(61200-8000)/A45</f>
        <v>27.47550703156068</v>
      </c>
      <c r="F19" s="18">
        <f t="shared" si="0"/>
        <v>10.32913798178973</v>
      </c>
      <c r="G19" s="19">
        <f t="shared" si="1"/>
        <v>1734.282708971373</v>
      </c>
    </row>
    <row r="20" spans="1:7" ht="15.75">
      <c r="A20" s="10"/>
      <c r="B20" s="10"/>
      <c r="C20" s="10"/>
      <c r="D20" s="10"/>
      <c r="E20" s="10"/>
      <c r="F20" s="10"/>
      <c r="G20" s="10"/>
    </row>
    <row r="21" spans="1:7" ht="15.75">
      <c r="A21" s="10"/>
      <c r="B21" s="10"/>
      <c r="C21" s="10"/>
      <c r="D21" s="10"/>
      <c r="E21" s="10"/>
      <c r="F21" s="10"/>
      <c r="G21" s="10"/>
    </row>
    <row r="23" ht="15.75">
      <c r="A23" s="2" t="s">
        <v>26</v>
      </c>
    </row>
    <row r="24" ht="15.75">
      <c r="A24" s="1" t="s">
        <v>27</v>
      </c>
    </row>
    <row r="25" ht="15.75">
      <c r="A25" s="1" t="s">
        <v>28</v>
      </c>
    </row>
    <row r="26" ht="15.75">
      <c r="A26" s="1" t="s">
        <v>34</v>
      </c>
    </row>
    <row r="27" ht="15.75">
      <c r="A27" s="1" t="s">
        <v>35</v>
      </c>
    </row>
    <row r="28" ht="9" customHeight="1"/>
    <row r="29" ht="15.75">
      <c r="A29" s="1" t="s">
        <v>29</v>
      </c>
    </row>
    <row r="31" ht="15.75">
      <c r="A31" s="20"/>
    </row>
    <row r="32" spans="5:6" ht="15.75">
      <c r="E32" s="12" t="s">
        <v>30</v>
      </c>
      <c r="F32" s="2"/>
    </row>
    <row r="33" spans="4:6" ht="15.75">
      <c r="D33"/>
      <c r="E33" s="12" t="s">
        <v>31</v>
      </c>
      <c r="F33" s="12" t="s">
        <v>32</v>
      </c>
    </row>
    <row r="34" spans="4:6" ht="15.75">
      <c r="D34"/>
      <c r="E34" s="12" t="s">
        <v>33</v>
      </c>
      <c r="F34" s="2"/>
    </row>
    <row r="35" spans="4:5" ht="15.75">
      <c r="D35"/>
      <c r="E35"/>
    </row>
    <row r="36" spans="4:5" ht="15.75">
      <c r="D36"/>
      <c r="E36"/>
    </row>
    <row r="45" ht="2.25" customHeight="1">
      <c r="A45" s="1">
        <v>1936.27</v>
      </c>
    </row>
  </sheetData>
  <printOptions/>
  <pageMargins left="0.3937007874015748" right="0.3937007874015748" top="0.3937007874015748" bottom="1.1811023622047245" header="0.5118110236220472" footer="0.5118110236220472"/>
  <pageSetup horizontalDpi="240" verticalDpi="24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VERT2</dc:creator>
  <cp:keywords/>
  <dc:description/>
  <cp:lastModifiedBy>DIMURO</cp:lastModifiedBy>
  <cp:lastPrinted>2007-07-11T07:42:16Z</cp:lastPrinted>
  <dcterms:created xsi:type="dcterms:W3CDTF">2000-07-06T07:51:42Z</dcterms:created>
  <dcterms:modified xsi:type="dcterms:W3CDTF">2007-07-11T08:10:33Z</dcterms:modified>
  <cp:category/>
  <cp:version/>
  <cp:contentType/>
  <cp:contentStatus/>
</cp:coreProperties>
</file>